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090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</sheets>
  <externalReferences>
    <externalReference r:id="rId8"/>
    <externalReference r:id="rId9"/>
  </externalReferences>
  <definedNames>
    <definedName name="_xlnm.Print_Area" localSheetId="0">'2011'!$A$1:$FK$22</definedName>
    <definedName name="_xlnm.Print_Area" localSheetId="1">'2012'!$A$1:$FK$22</definedName>
    <definedName name="_xlnm.Print_Area" localSheetId="2">'2013'!$A$1:$FK$22</definedName>
    <definedName name="_xlnm.Print_Area" localSheetId="3">'2014'!$A$1:$FK$32</definedName>
    <definedName name="_xlnm.Print_Area" localSheetId="4">'2015'!$A$1:$FK$22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Z1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Факт 2012 года (янв-июль - учтена оплата по Тиссен) + 15 млн по протоколу + склад 61 + ппк 4 </t>
        </r>
      </text>
    </comment>
    <comment ref="CN1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факт 2011 + план 2012</t>
        </r>
      </text>
    </comment>
  </commentList>
</comments>
</file>

<file path=xl/sharedStrings.xml><?xml version="1.0" encoding="utf-8"?>
<sst xmlns="http://schemas.openxmlformats.org/spreadsheetml/2006/main" count="193" uniqueCount="46">
  <si>
    <t>в том числе:</t>
  </si>
  <si>
    <t>Проект 1,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</si>
  <si>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</si>
  <si>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</si>
  <si>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</si>
  <si>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</si>
  <si>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</si>
  <si>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</si>
  <si>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</si>
  <si>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</si>
  <si>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t>Проект 2,</t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</si>
  <si>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</si>
  <si>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</si>
  <si>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</si>
  <si>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</si>
  <si>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</si>
  <si>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</si>
  <si>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</si>
  <si>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</si>
  <si>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</si>
  <si>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</si>
  <si>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</si>
  <si>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</si>
  <si>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</si>
  <si>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</si>
  <si>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</si>
  <si>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2011</t>
  </si>
  <si>
    <t>01.2011</t>
  </si>
  <si>
    <t>06.2014</t>
  </si>
  <si>
    <t>2013</t>
  </si>
  <si>
    <t>12.2016</t>
  </si>
  <si>
    <t>12.2014</t>
  </si>
  <si>
    <t>2012</t>
  </si>
  <si>
    <t>2014</t>
  </si>
  <si>
    <t>04.2014</t>
  </si>
  <si>
    <t>03.2015</t>
  </si>
  <si>
    <t>08.2014</t>
  </si>
  <si>
    <t>11.2014</t>
  </si>
  <si>
    <t>Проект 1 (угольный терминал)</t>
  </si>
  <si>
    <t>Проект 4 (очистительное оборудование)</t>
  </si>
  <si>
    <t>04.2015</t>
  </si>
  <si>
    <t>Проект 2 (реконструкция причалов № 31-32)</t>
  </si>
  <si>
    <t>Проект 3 (развитие тыловых жд путей, ППК 1)</t>
  </si>
  <si>
    <t>2015</t>
  </si>
  <si>
    <t>Проект 1 (реконструкция причалов № 31-32)</t>
  </si>
  <si>
    <t>Проект 2 (развитие тыловых жд путей, ППК 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</si>
</sst>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9" fontId="1" fillId="0" borderId="14" xfId="55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.Panikhidkina\Desktop\19.%20&#1053;&#1052;&#1058;&#1055;_&#1092;&#1072;&#1082;&#1090;%202013_&#1048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.Panikhidkina\Desktop\2014_&#1041;&#1102;&#1076;&#1078;&#1077;&#1090;\2014_MIFO\19_Capex_2014\19_20_&#1057;&#1072;&#1088;&#1077;&#1093;_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Технол комплекс"/>
      <sheetName val="19_бюджет_2014_с перераспред"/>
      <sheetName val="19_факт_2013"/>
      <sheetName val="3.5.1 CAPEX"/>
      <sheetName val="Факт_11+12+13"/>
      <sheetName val="19_бюджет_2013"/>
    </sheetNames>
    <sheetDataSet>
      <sheetData sheetId="2">
        <row r="97">
          <cell r="K97">
            <v>631238.6327066104</v>
          </cell>
        </row>
      </sheetData>
      <sheetData sheetId="5">
        <row r="94">
          <cell r="G94">
            <v>458518.93654288136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_Финансирование"/>
      <sheetName val="20_Освоение"/>
      <sheetName val="19_Финансирование (2)"/>
      <sheetName val="Лист2"/>
      <sheetName val="Лист3"/>
    </sheetNames>
    <sheetDataSet>
      <sheetData sheetId="0">
        <row r="8">
          <cell r="AF8">
            <v>51493.69444271187</v>
          </cell>
        </row>
        <row r="16">
          <cell r="AF16">
            <v>71650.03563983052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10">
      <selection activeCell="BZ11" sqref="BZ11:CM11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12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14" t="s">
        <v>26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8" t="s">
        <v>14</v>
      </c>
    </row>
    <row r="4" ht="6" customHeight="1"/>
    <row r="5" spans="1:167" s="2" customFormat="1" ht="33" customHeight="1">
      <c r="A5" s="19" t="s">
        <v>5</v>
      </c>
      <c r="B5" s="20"/>
      <c r="C5" s="20"/>
      <c r="D5" s="20"/>
      <c r="E5" s="20"/>
      <c r="F5" s="21"/>
      <c r="G5" s="19" t="s">
        <v>24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52" t="s">
        <v>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4"/>
      <c r="BK5" s="58" t="s">
        <v>15</v>
      </c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  <c r="BZ5" s="52" t="s">
        <v>21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4"/>
      <c r="EH5" s="19" t="s">
        <v>20</v>
      </c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1"/>
    </row>
    <row r="6" spans="1:167" s="2" customFormat="1" ht="16.5" customHeight="1">
      <c r="A6" s="55"/>
      <c r="B6" s="56"/>
      <c r="C6" s="56"/>
      <c r="D6" s="56"/>
      <c r="E6" s="56"/>
      <c r="F6" s="57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67" t="s">
        <v>7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9"/>
      <c r="AX6" s="67" t="s">
        <v>8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61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3"/>
      <c r="BZ6" s="52" t="s">
        <v>18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52" t="s">
        <v>19</v>
      </c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4"/>
      <c r="EH6" s="22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spans="1:167" s="2" customFormat="1" ht="88.5" customHeight="1">
      <c r="A7" s="22"/>
      <c r="B7" s="23"/>
      <c r="C7" s="23"/>
      <c r="D7" s="23"/>
      <c r="E7" s="23"/>
      <c r="F7" s="24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2"/>
      <c r="AX7" s="70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64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6"/>
      <c r="BZ7" s="25" t="s">
        <v>22</v>
      </c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6" t="s">
        <v>16</v>
      </c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8"/>
      <c r="DD7" s="25" t="s">
        <v>22</v>
      </c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 t="s">
        <v>16</v>
      </c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8"/>
      <c r="EH7" s="25" t="s">
        <v>23</v>
      </c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6" t="s">
        <v>17</v>
      </c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8"/>
    </row>
    <row r="8" spans="1:167" s="3" customFormat="1" ht="14.25" customHeight="1">
      <c r="A8" s="51">
        <v>1</v>
      </c>
      <c r="B8" s="51"/>
      <c r="C8" s="51"/>
      <c r="D8" s="51"/>
      <c r="E8" s="51"/>
      <c r="F8" s="51"/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3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4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>
        <v>5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>
        <v>6</v>
      </c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>
        <v>7</v>
      </c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>
        <v>8</v>
      </c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>
        <v>9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>
        <v>11</v>
      </c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67" ht="14.25" customHeight="1">
      <c r="A9" s="48"/>
      <c r="B9" s="49"/>
      <c r="C9" s="49"/>
      <c r="D9" s="49"/>
      <c r="E9" s="49"/>
      <c r="F9" s="50"/>
      <c r="G9" s="4"/>
      <c r="H9" s="42" t="s">
        <v>1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3.5" customHeight="1">
      <c r="A10" s="31"/>
      <c r="B10" s="32"/>
      <c r="C10" s="32"/>
      <c r="D10" s="32"/>
      <c r="E10" s="32"/>
      <c r="F10" s="33"/>
      <c r="G10" s="5"/>
      <c r="H10" s="37" t="s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67" s="3" customFormat="1" ht="30.75" customHeight="1">
      <c r="A11" s="34"/>
      <c r="B11" s="35"/>
      <c r="C11" s="35"/>
      <c r="D11" s="35"/>
      <c r="E11" s="35"/>
      <c r="F11" s="36"/>
      <c r="G11" s="6"/>
      <c r="H11" s="40" t="s">
        <v>2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0" t="s">
        <v>27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 t="s">
        <v>28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18">
        <f>57000*31.53</f>
        <v>1797210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>
        <v>115251</v>
      </c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>
        <v>115251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>
        <v>115251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>
        <v>115251</v>
      </c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>
        <v>0</v>
      </c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>
        <v>0</v>
      </c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1:167" s="3" customFormat="1" ht="15.75" customHeight="1">
      <c r="A12" s="34"/>
      <c r="B12" s="35"/>
      <c r="C12" s="35"/>
      <c r="D12" s="35"/>
      <c r="E12" s="35"/>
      <c r="F12" s="36"/>
      <c r="G12" s="6"/>
      <c r="H12" s="40" t="s">
        <v>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43.5" customHeight="1">
      <c r="A13" s="45"/>
      <c r="B13" s="46"/>
      <c r="C13" s="46"/>
      <c r="D13" s="46"/>
      <c r="E13" s="46"/>
      <c r="F13" s="47"/>
      <c r="G13" s="6"/>
      <c r="H13" s="40" t="s">
        <v>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ht="14.25" customHeight="1" hidden="1">
      <c r="A14" s="48"/>
      <c r="B14" s="49"/>
      <c r="C14" s="49"/>
      <c r="D14" s="49"/>
      <c r="E14" s="49"/>
      <c r="F14" s="50"/>
      <c r="G14" s="4"/>
      <c r="H14" s="42" t="s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ht="13.5" customHeight="1" hidden="1">
      <c r="A15" s="31"/>
      <c r="B15" s="32"/>
      <c r="C15" s="32"/>
      <c r="D15" s="32"/>
      <c r="E15" s="32"/>
      <c r="F15" s="33"/>
      <c r="G15" s="5"/>
      <c r="H15" s="37" t="s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s="3" customFormat="1" ht="30.75" customHeight="1" hidden="1">
      <c r="A16" s="34"/>
      <c r="B16" s="35"/>
      <c r="C16" s="35"/>
      <c r="D16" s="35"/>
      <c r="E16" s="35"/>
      <c r="F16" s="36"/>
      <c r="G16" s="6"/>
      <c r="H16" s="40" t="s">
        <v>2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</row>
    <row r="17" spans="1:167" s="3" customFormat="1" ht="15.75" customHeight="1" hidden="1">
      <c r="A17" s="34"/>
      <c r="B17" s="35"/>
      <c r="C17" s="35"/>
      <c r="D17" s="35"/>
      <c r="E17" s="35"/>
      <c r="F17" s="36"/>
      <c r="G17" s="6"/>
      <c r="H17" s="40" t="s">
        <v>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ht="43.5" customHeight="1" hidden="1">
      <c r="A18" s="45"/>
      <c r="B18" s="46"/>
      <c r="C18" s="46"/>
      <c r="D18" s="46"/>
      <c r="E18" s="46"/>
      <c r="F18" s="47"/>
      <c r="G18" s="6"/>
      <c r="H18" s="40" t="s">
        <v>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="13" customFormat="1" ht="3.75" customHeight="1"/>
    <row r="20" spans="1:167" s="11" customFormat="1" ht="12.75" customHeigh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11" customFormat="1" ht="24.75" customHeight="1">
      <c r="A21" s="15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11" customFormat="1" ht="12.7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</sheetData>
  <sheetProtection/>
  <mergeCells count="140">
    <mergeCell ref="AK18:AW18"/>
    <mergeCell ref="AX18:BJ18"/>
    <mergeCell ref="DR18:EG18"/>
    <mergeCell ref="EH18:EU18"/>
    <mergeCell ref="CN17:DC17"/>
    <mergeCell ref="A17:F17"/>
    <mergeCell ref="H17:AJ17"/>
    <mergeCell ref="AK17:AW17"/>
    <mergeCell ref="AX17:BJ17"/>
    <mergeCell ref="BK17:BY17"/>
    <mergeCell ref="EV18:FK18"/>
    <mergeCell ref="EH17:EU17"/>
    <mergeCell ref="EV17:FK17"/>
    <mergeCell ref="A18:F18"/>
    <mergeCell ref="H18:AJ18"/>
    <mergeCell ref="EH16:EU16"/>
    <mergeCell ref="DD17:DQ17"/>
    <mergeCell ref="BK18:BY18"/>
    <mergeCell ref="BZ18:CM18"/>
    <mergeCell ref="CN18:DC18"/>
    <mergeCell ref="DD18:DQ18"/>
    <mergeCell ref="BZ15:CM15"/>
    <mergeCell ref="CN15:DC15"/>
    <mergeCell ref="DR15:EG15"/>
    <mergeCell ref="BZ17:CM17"/>
    <mergeCell ref="H16:AJ16"/>
    <mergeCell ref="AK16:AW16"/>
    <mergeCell ref="AX16:BJ16"/>
    <mergeCell ref="BK16:BY16"/>
    <mergeCell ref="DR17:EG17"/>
    <mergeCell ref="BZ12:CM12"/>
    <mergeCell ref="CN12:DC12"/>
    <mergeCell ref="DD12:DQ12"/>
    <mergeCell ref="DR12:EG12"/>
    <mergeCell ref="EV16:FK16"/>
    <mergeCell ref="AX14:BJ14"/>
    <mergeCell ref="BK14:BY14"/>
    <mergeCell ref="BZ14:CM14"/>
    <mergeCell ref="CN14:DC14"/>
    <mergeCell ref="AX15:BJ15"/>
    <mergeCell ref="EH8:EU8"/>
    <mergeCell ref="BZ9:CM9"/>
    <mergeCell ref="CN9:DC9"/>
    <mergeCell ref="DD9:DQ9"/>
    <mergeCell ref="DR9:EG9"/>
    <mergeCell ref="BZ11:CM11"/>
    <mergeCell ref="CN11:DC11"/>
    <mergeCell ref="DD11:DQ11"/>
    <mergeCell ref="DR11:EG11"/>
    <mergeCell ref="BZ10:CM10"/>
    <mergeCell ref="A5:F7"/>
    <mergeCell ref="G5:AJ7"/>
    <mergeCell ref="AK5:BJ5"/>
    <mergeCell ref="BK5:BY7"/>
    <mergeCell ref="CN8:DC8"/>
    <mergeCell ref="DD8:DQ8"/>
    <mergeCell ref="BZ5:EG5"/>
    <mergeCell ref="AK6:AW7"/>
    <mergeCell ref="AX6:BJ7"/>
    <mergeCell ref="BZ6:DC6"/>
    <mergeCell ref="DD6:EG6"/>
    <mergeCell ref="BZ7:CM7"/>
    <mergeCell ref="CN7:DC7"/>
    <mergeCell ref="DD7:DQ7"/>
    <mergeCell ref="DR7:EG7"/>
    <mergeCell ref="BZ8:CM8"/>
    <mergeCell ref="DR8:EG8"/>
    <mergeCell ref="AK10:AW10"/>
    <mergeCell ref="AX10:BJ10"/>
    <mergeCell ref="BK10:BY10"/>
    <mergeCell ref="H9:AJ9"/>
    <mergeCell ref="AK9:AW9"/>
    <mergeCell ref="BK9:BY9"/>
    <mergeCell ref="A13:F13"/>
    <mergeCell ref="A14:F14"/>
    <mergeCell ref="CN10:DC10"/>
    <mergeCell ref="A8:F8"/>
    <mergeCell ref="A9:F9"/>
    <mergeCell ref="A10:F10"/>
    <mergeCell ref="AX8:BJ8"/>
    <mergeCell ref="BK8:BY8"/>
    <mergeCell ref="AX9:BJ9"/>
    <mergeCell ref="G8:AJ8"/>
    <mergeCell ref="AK8:AW8"/>
    <mergeCell ref="H13:AJ13"/>
    <mergeCell ref="AK13:AW13"/>
    <mergeCell ref="H14:AJ14"/>
    <mergeCell ref="AK14:AW14"/>
    <mergeCell ref="H11:AJ11"/>
    <mergeCell ref="AK11:AW11"/>
    <mergeCell ref="H12:AJ12"/>
    <mergeCell ref="AK12:AW12"/>
    <mergeCell ref="H10:AJ10"/>
    <mergeCell ref="AX11:BJ11"/>
    <mergeCell ref="BK11:BY11"/>
    <mergeCell ref="AX12:BJ12"/>
    <mergeCell ref="BK12:BY12"/>
    <mergeCell ref="A15:F15"/>
    <mergeCell ref="A16:F16"/>
    <mergeCell ref="H15:AJ15"/>
    <mergeCell ref="AK15:AW15"/>
    <mergeCell ref="A11:F11"/>
    <mergeCell ref="A12:F12"/>
    <mergeCell ref="AX13:BJ13"/>
    <mergeCell ref="BK13:BY13"/>
    <mergeCell ref="BZ16:CM16"/>
    <mergeCell ref="DD14:DQ14"/>
    <mergeCell ref="DD15:DQ15"/>
    <mergeCell ref="CN16:DC16"/>
    <mergeCell ref="DD16:DQ16"/>
    <mergeCell ref="BZ13:CM13"/>
    <mergeCell ref="CN13:DC13"/>
    <mergeCell ref="BK15:BY15"/>
    <mergeCell ref="DD10:DQ10"/>
    <mergeCell ref="DR10:EG10"/>
    <mergeCell ref="DR14:EG14"/>
    <mergeCell ref="DD13:DQ13"/>
    <mergeCell ref="DR13:EG13"/>
    <mergeCell ref="EV11:FK11"/>
    <mergeCell ref="EH12:EU12"/>
    <mergeCell ref="EH5:FK6"/>
    <mergeCell ref="EH7:EU7"/>
    <mergeCell ref="EV7:FK7"/>
    <mergeCell ref="EV8:FK8"/>
    <mergeCell ref="EH9:EU9"/>
    <mergeCell ref="EH15:EU15"/>
    <mergeCell ref="EV15:FK15"/>
    <mergeCell ref="EV9:FK9"/>
    <mergeCell ref="EH10:EU10"/>
    <mergeCell ref="EV10:FK10"/>
    <mergeCell ref="DT3:EH3"/>
    <mergeCell ref="A21:FK21"/>
    <mergeCell ref="A20:FK20"/>
    <mergeCell ref="EH13:EU13"/>
    <mergeCell ref="EV13:FK13"/>
    <mergeCell ref="EH14:EU14"/>
    <mergeCell ref="EV14:FK14"/>
    <mergeCell ref="EH11:EU11"/>
    <mergeCell ref="EV12:FK12"/>
    <mergeCell ref="DR16:EG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1">
      <selection activeCell="DR11" sqref="DR11:EG11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12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14" t="s">
        <v>32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8" t="s">
        <v>14</v>
      </c>
    </row>
    <row r="4" ht="6" customHeight="1"/>
    <row r="5" spans="1:167" s="2" customFormat="1" ht="33" customHeight="1">
      <c r="A5" s="19" t="s">
        <v>5</v>
      </c>
      <c r="B5" s="20"/>
      <c r="C5" s="20"/>
      <c r="D5" s="20"/>
      <c r="E5" s="20"/>
      <c r="F5" s="21"/>
      <c r="G5" s="19" t="s">
        <v>24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52" t="s">
        <v>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4"/>
      <c r="BK5" s="58" t="s">
        <v>15</v>
      </c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  <c r="BZ5" s="52" t="s">
        <v>21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4"/>
      <c r="EH5" s="19" t="s">
        <v>20</v>
      </c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1"/>
    </row>
    <row r="6" spans="1:167" s="2" customFormat="1" ht="23.25" customHeight="1">
      <c r="A6" s="55"/>
      <c r="B6" s="56"/>
      <c r="C6" s="56"/>
      <c r="D6" s="56"/>
      <c r="E6" s="56"/>
      <c r="F6" s="57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67" t="s">
        <v>7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9"/>
      <c r="AX6" s="67" t="s">
        <v>8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61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3"/>
      <c r="BZ6" s="52" t="s">
        <v>18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52" t="s">
        <v>19</v>
      </c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4"/>
      <c r="EH6" s="22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spans="1:167" s="2" customFormat="1" ht="88.5" customHeight="1">
      <c r="A7" s="22"/>
      <c r="B7" s="23"/>
      <c r="C7" s="23"/>
      <c r="D7" s="23"/>
      <c r="E7" s="23"/>
      <c r="F7" s="24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2"/>
      <c r="AX7" s="70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64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6"/>
      <c r="BZ7" s="25" t="s">
        <v>22</v>
      </c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6" t="s">
        <v>16</v>
      </c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8"/>
      <c r="DD7" s="25" t="s">
        <v>22</v>
      </c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 t="s">
        <v>16</v>
      </c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8"/>
      <c r="EH7" s="25" t="s">
        <v>23</v>
      </c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6" t="s">
        <v>17</v>
      </c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8"/>
    </row>
    <row r="8" spans="1:167" s="3" customFormat="1" ht="14.25" customHeight="1">
      <c r="A8" s="51">
        <v>1</v>
      </c>
      <c r="B8" s="51"/>
      <c r="C8" s="51"/>
      <c r="D8" s="51"/>
      <c r="E8" s="51"/>
      <c r="F8" s="51"/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3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4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>
        <v>5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>
        <v>6</v>
      </c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>
        <v>7</v>
      </c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>
        <v>8</v>
      </c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>
        <v>9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>
        <v>11</v>
      </c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67" ht="14.25" customHeight="1">
      <c r="A9" s="48"/>
      <c r="B9" s="49"/>
      <c r="C9" s="49"/>
      <c r="D9" s="49"/>
      <c r="E9" s="49"/>
      <c r="F9" s="50"/>
      <c r="G9" s="4"/>
      <c r="H9" s="42" t="s">
        <v>1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3.5" customHeight="1">
      <c r="A10" s="31"/>
      <c r="B10" s="32"/>
      <c r="C10" s="32"/>
      <c r="D10" s="32"/>
      <c r="E10" s="32"/>
      <c r="F10" s="33"/>
      <c r="G10" s="5"/>
      <c r="H10" s="37" t="s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67" s="3" customFormat="1" ht="30.75" customHeight="1">
      <c r="A11" s="34"/>
      <c r="B11" s="35"/>
      <c r="C11" s="35"/>
      <c r="D11" s="35"/>
      <c r="E11" s="35"/>
      <c r="F11" s="36"/>
      <c r="G11" s="6"/>
      <c r="H11" s="40" t="s">
        <v>2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0" t="s">
        <v>27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 t="s">
        <v>31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18">
        <v>757100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>
        <f>91283+15000+22162+50622</f>
        <v>179067</v>
      </c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>
        <f>115251+179067</f>
        <v>294318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>
        <v>141935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>
        <v>257186</v>
      </c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73">
        <f>(DD11-BZ11)/BZ11</f>
        <v>-0.20736372419262064</v>
      </c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>
        <f>(DR11-CN11)/CN11</f>
        <v>-0.12616285786122494</v>
      </c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s="3" customFormat="1" ht="15.75" customHeight="1">
      <c r="A12" s="34"/>
      <c r="B12" s="35"/>
      <c r="C12" s="35"/>
      <c r="D12" s="35"/>
      <c r="E12" s="35"/>
      <c r="F12" s="36"/>
      <c r="G12" s="6"/>
      <c r="H12" s="40" t="s">
        <v>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43.5" customHeight="1">
      <c r="A13" s="45"/>
      <c r="B13" s="46"/>
      <c r="C13" s="46"/>
      <c r="D13" s="46"/>
      <c r="E13" s="46"/>
      <c r="F13" s="47"/>
      <c r="G13" s="6"/>
      <c r="H13" s="40" t="s">
        <v>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8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ht="14.25" customHeight="1" hidden="1">
      <c r="A14" s="48"/>
      <c r="B14" s="49"/>
      <c r="C14" s="49"/>
      <c r="D14" s="49"/>
      <c r="E14" s="49"/>
      <c r="F14" s="50"/>
      <c r="G14" s="4"/>
      <c r="H14" s="42" t="s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ht="13.5" customHeight="1" hidden="1">
      <c r="A15" s="31"/>
      <c r="B15" s="32"/>
      <c r="C15" s="32"/>
      <c r="D15" s="32"/>
      <c r="E15" s="32"/>
      <c r="F15" s="33"/>
      <c r="G15" s="5"/>
      <c r="H15" s="37" t="s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s="3" customFormat="1" ht="30.75" customHeight="1" hidden="1">
      <c r="A16" s="34"/>
      <c r="B16" s="35"/>
      <c r="C16" s="35"/>
      <c r="D16" s="35"/>
      <c r="E16" s="35"/>
      <c r="F16" s="36"/>
      <c r="G16" s="6"/>
      <c r="H16" s="40" t="s">
        <v>2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</row>
    <row r="17" spans="1:167" s="3" customFormat="1" ht="15.75" customHeight="1" hidden="1">
      <c r="A17" s="34"/>
      <c r="B17" s="35"/>
      <c r="C17" s="35"/>
      <c r="D17" s="35"/>
      <c r="E17" s="35"/>
      <c r="F17" s="36"/>
      <c r="G17" s="6"/>
      <c r="H17" s="40" t="s">
        <v>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ht="43.5" customHeight="1" hidden="1">
      <c r="A18" s="45"/>
      <c r="B18" s="46"/>
      <c r="C18" s="46"/>
      <c r="D18" s="46"/>
      <c r="E18" s="46"/>
      <c r="F18" s="47"/>
      <c r="G18" s="6"/>
      <c r="H18" s="40" t="s">
        <v>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="13" customFormat="1" ht="3.75" customHeight="1"/>
    <row r="20" spans="1:167" s="11" customFormat="1" ht="12.75" customHeigh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11" customFormat="1" ht="24.75" customHeight="1">
      <c r="A21" s="15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11" customFormat="1" ht="12.7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</sheetData>
  <sheetProtection/>
  <mergeCells count="140"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BZ6:DC6"/>
    <mergeCell ref="DD6:EG6"/>
    <mergeCell ref="BZ7:CM7"/>
    <mergeCell ref="CN7:DC7"/>
    <mergeCell ref="DD7:DQ7"/>
    <mergeCell ref="DR7:EG7"/>
    <mergeCell ref="EH7:EU7"/>
    <mergeCell ref="EV7:FK7"/>
    <mergeCell ref="A8:F8"/>
    <mergeCell ref="G8:AJ8"/>
    <mergeCell ref="AK8:AW8"/>
    <mergeCell ref="AX8:BJ8"/>
    <mergeCell ref="BK8:BY8"/>
    <mergeCell ref="BZ8:CM8"/>
    <mergeCell ref="CN8:DC8"/>
    <mergeCell ref="DD8:DQ8"/>
    <mergeCell ref="DR8:EG8"/>
    <mergeCell ref="EH8:EU8"/>
    <mergeCell ref="EV8:FK8"/>
    <mergeCell ref="A9:F9"/>
    <mergeCell ref="H9:AJ9"/>
    <mergeCell ref="AK9:AW9"/>
    <mergeCell ref="AX9:BJ9"/>
    <mergeCell ref="BK9:BY9"/>
    <mergeCell ref="BZ9:CM9"/>
    <mergeCell ref="CN9:DC9"/>
    <mergeCell ref="DD9:DQ9"/>
    <mergeCell ref="DR9:EG9"/>
    <mergeCell ref="EH9:EU9"/>
    <mergeCell ref="EV9:FK9"/>
    <mergeCell ref="A10:F10"/>
    <mergeCell ref="H10:AJ10"/>
    <mergeCell ref="AK10:AW10"/>
    <mergeCell ref="AX10:BJ10"/>
    <mergeCell ref="BK10:BY10"/>
    <mergeCell ref="BZ10:CM10"/>
    <mergeCell ref="CN10:DC10"/>
    <mergeCell ref="DD10:DQ10"/>
    <mergeCell ref="DR10:EG10"/>
    <mergeCell ref="EH10:EU10"/>
    <mergeCell ref="EV10:FK10"/>
    <mergeCell ref="A11:F11"/>
    <mergeCell ref="H11:AJ11"/>
    <mergeCell ref="AK11:AW11"/>
    <mergeCell ref="AX11:BJ11"/>
    <mergeCell ref="BK11:BY11"/>
    <mergeCell ref="BZ11:CM11"/>
    <mergeCell ref="CN11:DC11"/>
    <mergeCell ref="DD11:DQ11"/>
    <mergeCell ref="DR11:EG11"/>
    <mergeCell ref="EH11:EU11"/>
    <mergeCell ref="EV11:FK11"/>
    <mergeCell ref="A12:F12"/>
    <mergeCell ref="H12:AJ12"/>
    <mergeCell ref="AK12:AW12"/>
    <mergeCell ref="AX12:BJ12"/>
    <mergeCell ref="BK12:BY12"/>
    <mergeCell ref="BZ12:CM12"/>
    <mergeCell ref="CN12:DC12"/>
    <mergeCell ref="DD12:DQ12"/>
    <mergeCell ref="DR12:EG12"/>
    <mergeCell ref="EH12:EU12"/>
    <mergeCell ref="EV12:FK12"/>
    <mergeCell ref="A13:F13"/>
    <mergeCell ref="H13:AJ13"/>
    <mergeCell ref="AK13:AW13"/>
    <mergeCell ref="AX13:BJ13"/>
    <mergeCell ref="BK13:BY13"/>
    <mergeCell ref="BZ13:CM13"/>
    <mergeCell ref="CN13:DC13"/>
    <mergeCell ref="DD13:DQ13"/>
    <mergeCell ref="DR13:EG13"/>
    <mergeCell ref="EH13:EU13"/>
    <mergeCell ref="EV13:FK13"/>
    <mergeCell ref="A14:F14"/>
    <mergeCell ref="H14:AJ14"/>
    <mergeCell ref="AK14:AW14"/>
    <mergeCell ref="AX14:BJ14"/>
    <mergeCell ref="BK14:BY14"/>
    <mergeCell ref="BZ14:CM14"/>
    <mergeCell ref="CN14:DC14"/>
    <mergeCell ref="DD14:DQ14"/>
    <mergeCell ref="DR14:EG14"/>
    <mergeCell ref="EH14:EU14"/>
    <mergeCell ref="EV14:FK14"/>
    <mergeCell ref="A15:F15"/>
    <mergeCell ref="H15:AJ15"/>
    <mergeCell ref="AK15:AW15"/>
    <mergeCell ref="AX15:BJ15"/>
    <mergeCell ref="BK15:BY15"/>
    <mergeCell ref="BZ15:CM15"/>
    <mergeCell ref="CN15:DC15"/>
    <mergeCell ref="DD15:DQ15"/>
    <mergeCell ref="DR15:EG15"/>
    <mergeCell ref="EH15:EU15"/>
    <mergeCell ref="EV15:FK15"/>
    <mergeCell ref="A16:F16"/>
    <mergeCell ref="H16:AJ16"/>
    <mergeCell ref="AK16:AW16"/>
    <mergeCell ref="AX16:BJ16"/>
    <mergeCell ref="BK16:BY16"/>
    <mergeCell ref="BZ16:CM16"/>
    <mergeCell ref="CN16:DC16"/>
    <mergeCell ref="DD16:DQ16"/>
    <mergeCell ref="DR16:EG16"/>
    <mergeCell ref="EH16:EU16"/>
    <mergeCell ref="EV16:FK16"/>
    <mergeCell ref="A17:F17"/>
    <mergeCell ref="H17:AJ17"/>
    <mergeCell ref="AK17:AW17"/>
    <mergeCell ref="AX17:BJ17"/>
    <mergeCell ref="BK17:BY17"/>
    <mergeCell ref="BZ17:CM17"/>
    <mergeCell ref="CN17:DC17"/>
    <mergeCell ref="DD17:DQ17"/>
    <mergeCell ref="DR17:EG17"/>
    <mergeCell ref="EH17:EU17"/>
    <mergeCell ref="EV17:FK17"/>
    <mergeCell ref="A18:F18"/>
    <mergeCell ref="H18:AJ18"/>
    <mergeCell ref="AK18:AW18"/>
    <mergeCell ref="AX18:BJ18"/>
    <mergeCell ref="BK18:BY18"/>
    <mergeCell ref="A20:FK20"/>
    <mergeCell ref="A21:FK21"/>
    <mergeCell ref="BZ18:CM18"/>
    <mergeCell ref="CN18:DC18"/>
    <mergeCell ref="DD18:DQ18"/>
    <mergeCell ref="DR18:EG18"/>
    <mergeCell ref="EH18:EU18"/>
    <mergeCell ref="EV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1">
      <selection activeCell="BZ28" sqref="BZ28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12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14" t="s">
        <v>29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8" t="s">
        <v>14</v>
      </c>
    </row>
    <row r="4" ht="6" customHeight="1"/>
    <row r="5" spans="1:167" s="2" customFormat="1" ht="33" customHeight="1">
      <c r="A5" s="19" t="s">
        <v>5</v>
      </c>
      <c r="B5" s="20"/>
      <c r="C5" s="20"/>
      <c r="D5" s="20"/>
      <c r="E5" s="20"/>
      <c r="F5" s="21"/>
      <c r="G5" s="19" t="s">
        <v>24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52" t="s">
        <v>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4"/>
      <c r="BK5" s="58" t="s">
        <v>15</v>
      </c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  <c r="BZ5" s="52" t="s">
        <v>21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4"/>
      <c r="EH5" s="19" t="s">
        <v>20</v>
      </c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1"/>
    </row>
    <row r="6" spans="1:167" s="2" customFormat="1" ht="23.25" customHeight="1">
      <c r="A6" s="55"/>
      <c r="B6" s="56"/>
      <c r="C6" s="56"/>
      <c r="D6" s="56"/>
      <c r="E6" s="56"/>
      <c r="F6" s="57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67" t="s">
        <v>7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9"/>
      <c r="AX6" s="67" t="s">
        <v>8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61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3"/>
      <c r="BZ6" s="52" t="s">
        <v>18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52" t="s">
        <v>19</v>
      </c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4"/>
      <c r="EH6" s="22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spans="1:167" s="2" customFormat="1" ht="88.5" customHeight="1">
      <c r="A7" s="22"/>
      <c r="B7" s="23"/>
      <c r="C7" s="23"/>
      <c r="D7" s="23"/>
      <c r="E7" s="23"/>
      <c r="F7" s="24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2"/>
      <c r="AX7" s="70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64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6"/>
      <c r="BZ7" s="25" t="s">
        <v>22</v>
      </c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6" t="s">
        <v>16</v>
      </c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8"/>
      <c r="DD7" s="25" t="s">
        <v>22</v>
      </c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 t="s">
        <v>16</v>
      </c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8"/>
      <c r="EH7" s="25" t="s">
        <v>23</v>
      </c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6" t="s">
        <v>17</v>
      </c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8"/>
    </row>
    <row r="8" spans="1:167" s="3" customFormat="1" ht="14.25" customHeight="1">
      <c r="A8" s="51">
        <v>1</v>
      </c>
      <c r="B8" s="51"/>
      <c r="C8" s="51"/>
      <c r="D8" s="51"/>
      <c r="E8" s="51"/>
      <c r="F8" s="51"/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3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4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>
        <v>5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>
        <v>6</v>
      </c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>
        <v>7</v>
      </c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>
        <v>8</v>
      </c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>
        <v>9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>
        <v>11</v>
      </c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67" ht="14.25" customHeight="1">
      <c r="A9" s="48"/>
      <c r="B9" s="49"/>
      <c r="C9" s="49"/>
      <c r="D9" s="49"/>
      <c r="E9" s="49"/>
      <c r="F9" s="50"/>
      <c r="G9" s="4"/>
      <c r="H9" s="42" t="s">
        <v>1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3.5" customHeight="1">
      <c r="A10" s="31"/>
      <c r="B10" s="32"/>
      <c r="C10" s="32"/>
      <c r="D10" s="32"/>
      <c r="E10" s="32"/>
      <c r="F10" s="33"/>
      <c r="G10" s="5"/>
      <c r="H10" s="37" t="s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67" s="3" customFormat="1" ht="30.75" customHeight="1">
      <c r="A11" s="34"/>
      <c r="B11" s="35"/>
      <c r="C11" s="35"/>
      <c r="D11" s="35"/>
      <c r="E11" s="35"/>
      <c r="F11" s="36"/>
      <c r="G11" s="6"/>
      <c r="H11" s="40" t="s">
        <v>2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0" t="s">
        <v>27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 t="s">
        <v>30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18">
        <v>684317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>
        <f>'[1]19_бюджет_2013'!$G$94</f>
        <v>458518.93654288136</v>
      </c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>
        <f>BK11</f>
        <v>684317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>
        <v>374053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>
        <f>'[1]19_факт_2013'!$K$97</f>
        <v>631238.6327066104</v>
      </c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73">
        <f>(DD11-BZ11)/BZ11</f>
        <v>-0.1842147178908978</v>
      </c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>
        <f>(DR11-CN11)/CN11</f>
        <v>-0.07756400512246463</v>
      </c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s="3" customFormat="1" ht="15.75" customHeight="1">
      <c r="A12" s="34"/>
      <c r="B12" s="35"/>
      <c r="C12" s="35"/>
      <c r="D12" s="35"/>
      <c r="E12" s="35"/>
      <c r="F12" s="36"/>
      <c r="G12" s="6"/>
      <c r="H12" s="40" t="s">
        <v>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43.5" customHeight="1">
      <c r="A13" s="45"/>
      <c r="B13" s="46"/>
      <c r="C13" s="46"/>
      <c r="D13" s="46"/>
      <c r="E13" s="46"/>
      <c r="F13" s="47"/>
      <c r="G13" s="6"/>
      <c r="H13" s="40" t="s">
        <v>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8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ht="14.25" customHeight="1" hidden="1">
      <c r="A14" s="48"/>
      <c r="B14" s="49"/>
      <c r="C14" s="49"/>
      <c r="D14" s="49"/>
      <c r="E14" s="49"/>
      <c r="F14" s="50"/>
      <c r="G14" s="4"/>
      <c r="H14" s="42" t="s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ht="13.5" customHeight="1" hidden="1">
      <c r="A15" s="31"/>
      <c r="B15" s="32"/>
      <c r="C15" s="32"/>
      <c r="D15" s="32"/>
      <c r="E15" s="32"/>
      <c r="F15" s="33"/>
      <c r="G15" s="5"/>
      <c r="H15" s="37" t="s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s="3" customFormat="1" ht="30.75" customHeight="1" hidden="1">
      <c r="A16" s="34"/>
      <c r="B16" s="35"/>
      <c r="C16" s="35"/>
      <c r="D16" s="35"/>
      <c r="E16" s="35"/>
      <c r="F16" s="36"/>
      <c r="G16" s="6"/>
      <c r="H16" s="40" t="s">
        <v>2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</row>
    <row r="17" spans="1:167" s="3" customFormat="1" ht="15.75" customHeight="1" hidden="1">
      <c r="A17" s="34"/>
      <c r="B17" s="35"/>
      <c r="C17" s="35"/>
      <c r="D17" s="35"/>
      <c r="E17" s="35"/>
      <c r="F17" s="36"/>
      <c r="G17" s="6"/>
      <c r="H17" s="40" t="s">
        <v>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ht="43.5" customHeight="1" hidden="1">
      <c r="A18" s="45"/>
      <c r="B18" s="46"/>
      <c r="C18" s="46"/>
      <c r="D18" s="46"/>
      <c r="E18" s="46"/>
      <c r="F18" s="47"/>
      <c r="G18" s="6"/>
      <c r="H18" s="40" t="s">
        <v>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="13" customFormat="1" ht="3.75" customHeight="1"/>
    <row r="20" spans="1:167" s="11" customFormat="1" ht="12.75" customHeigh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11" customFormat="1" ht="24.75" customHeight="1">
      <c r="A21" s="15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11" customFormat="1" ht="12.7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</sheetData>
  <sheetProtection/>
  <mergeCells count="140"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BZ6:DC6"/>
    <mergeCell ref="DD6:EG6"/>
    <mergeCell ref="BZ7:CM7"/>
    <mergeCell ref="CN7:DC7"/>
    <mergeCell ref="DD7:DQ7"/>
    <mergeCell ref="DR7:EG7"/>
    <mergeCell ref="EH7:EU7"/>
    <mergeCell ref="EV7:FK7"/>
    <mergeCell ref="A8:F8"/>
    <mergeCell ref="G8:AJ8"/>
    <mergeCell ref="AK8:AW8"/>
    <mergeCell ref="AX8:BJ8"/>
    <mergeCell ref="BK8:BY8"/>
    <mergeCell ref="BZ8:CM8"/>
    <mergeCell ref="CN8:DC8"/>
    <mergeCell ref="DD8:DQ8"/>
    <mergeCell ref="DR8:EG8"/>
    <mergeCell ref="EH8:EU8"/>
    <mergeCell ref="EV8:FK8"/>
    <mergeCell ref="A9:F9"/>
    <mergeCell ref="H9:AJ9"/>
    <mergeCell ref="AK9:AW9"/>
    <mergeCell ref="AX9:BJ9"/>
    <mergeCell ref="BK9:BY9"/>
    <mergeCell ref="BZ9:CM9"/>
    <mergeCell ref="CN9:DC9"/>
    <mergeCell ref="DD9:DQ9"/>
    <mergeCell ref="DR9:EG9"/>
    <mergeCell ref="EH9:EU9"/>
    <mergeCell ref="EV9:FK9"/>
    <mergeCell ref="A10:F10"/>
    <mergeCell ref="H10:AJ10"/>
    <mergeCell ref="AK10:AW10"/>
    <mergeCell ref="AX10:BJ10"/>
    <mergeCell ref="BK10:BY10"/>
    <mergeCell ref="BZ10:CM10"/>
    <mergeCell ref="CN10:DC10"/>
    <mergeCell ref="DD10:DQ10"/>
    <mergeCell ref="DR10:EG10"/>
    <mergeCell ref="EH10:EU10"/>
    <mergeCell ref="EV10:FK10"/>
    <mergeCell ref="A11:F11"/>
    <mergeCell ref="H11:AJ11"/>
    <mergeCell ref="AK11:AW11"/>
    <mergeCell ref="AX11:BJ11"/>
    <mergeCell ref="BK11:BY11"/>
    <mergeCell ref="BZ11:CM11"/>
    <mergeCell ref="CN11:DC11"/>
    <mergeCell ref="DD11:DQ11"/>
    <mergeCell ref="DR11:EG11"/>
    <mergeCell ref="EH11:EU11"/>
    <mergeCell ref="EV11:FK11"/>
    <mergeCell ref="A12:F12"/>
    <mergeCell ref="H12:AJ12"/>
    <mergeCell ref="AK12:AW12"/>
    <mergeCell ref="AX12:BJ12"/>
    <mergeCell ref="BK12:BY12"/>
    <mergeCell ref="BZ12:CM12"/>
    <mergeCell ref="CN12:DC12"/>
    <mergeCell ref="DD12:DQ12"/>
    <mergeCell ref="DR12:EG12"/>
    <mergeCell ref="EH12:EU12"/>
    <mergeCell ref="EV12:FK12"/>
    <mergeCell ref="A13:F13"/>
    <mergeCell ref="H13:AJ13"/>
    <mergeCell ref="AK13:AW13"/>
    <mergeCell ref="AX13:BJ13"/>
    <mergeCell ref="BK13:BY13"/>
    <mergeCell ref="BZ13:CM13"/>
    <mergeCell ref="CN13:DC13"/>
    <mergeCell ref="DD13:DQ13"/>
    <mergeCell ref="DR13:EG13"/>
    <mergeCell ref="EH13:EU13"/>
    <mergeCell ref="EV13:FK13"/>
    <mergeCell ref="A14:F14"/>
    <mergeCell ref="H14:AJ14"/>
    <mergeCell ref="AK14:AW14"/>
    <mergeCell ref="AX14:BJ14"/>
    <mergeCell ref="BK14:BY14"/>
    <mergeCell ref="BZ14:CM14"/>
    <mergeCell ref="CN14:DC14"/>
    <mergeCell ref="DD14:DQ14"/>
    <mergeCell ref="DR14:EG14"/>
    <mergeCell ref="EH14:EU14"/>
    <mergeCell ref="EV14:FK14"/>
    <mergeCell ref="A15:F15"/>
    <mergeCell ref="H15:AJ15"/>
    <mergeCell ref="AK15:AW15"/>
    <mergeCell ref="AX15:BJ15"/>
    <mergeCell ref="BK15:BY15"/>
    <mergeCell ref="BZ15:CM15"/>
    <mergeCell ref="CN15:DC15"/>
    <mergeCell ref="DD15:DQ15"/>
    <mergeCell ref="DR15:EG15"/>
    <mergeCell ref="EH15:EU15"/>
    <mergeCell ref="EV15:FK15"/>
    <mergeCell ref="A16:F16"/>
    <mergeCell ref="H16:AJ16"/>
    <mergeCell ref="AK16:AW16"/>
    <mergeCell ref="AX16:BJ16"/>
    <mergeCell ref="BK16:BY16"/>
    <mergeCell ref="BZ16:CM16"/>
    <mergeCell ref="CN16:DC16"/>
    <mergeCell ref="DD16:DQ16"/>
    <mergeCell ref="DR16:EG16"/>
    <mergeCell ref="EH16:EU16"/>
    <mergeCell ref="EV16:FK16"/>
    <mergeCell ref="A17:F17"/>
    <mergeCell ref="H17:AJ17"/>
    <mergeCell ref="AK17:AW17"/>
    <mergeCell ref="AX17:BJ17"/>
    <mergeCell ref="BK17:BY17"/>
    <mergeCell ref="BZ17:CM17"/>
    <mergeCell ref="CN17:DC17"/>
    <mergeCell ref="DD17:DQ17"/>
    <mergeCell ref="DR17:EG17"/>
    <mergeCell ref="EH17:EU17"/>
    <mergeCell ref="EV17:FK17"/>
    <mergeCell ref="A18:F18"/>
    <mergeCell ref="H18:AJ18"/>
    <mergeCell ref="AK18:AW18"/>
    <mergeCell ref="AX18:BJ18"/>
    <mergeCell ref="BK18:BY18"/>
    <mergeCell ref="A20:FK20"/>
    <mergeCell ref="A21:FK21"/>
    <mergeCell ref="BZ18:CM18"/>
    <mergeCell ref="CN18:DC18"/>
    <mergeCell ref="DD18:DQ18"/>
    <mergeCell ref="DR18:EG18"/>
    <mergeCell ref="EH18:EU18"/>
    <mergeCell ref="EV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2"/>
  <sheetViews>
    <sheetView zoomScaleSheetLayoutView="100" zoomScalePageLayoutView="0" workbookViewId="0" topLeftCell="A1">
      <pane xSplit="36" ySplit="7" topLeftCell="AK8" activePane="bottomRight" state="frozen"/>
      <selection pane="topLeft" activeCell="A1" sqref="A1"/>
      <selection pane="topRight" activeCell="AK1" sqref="AK1"/>
      <selection pane="bottomLeft" activeCell="A8" sqref="A8"/>
      <selection pane="bottomRight" activeCell="CN9" sqref="CN9:DC9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12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14" t="s">
        <v>33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8" t="s">
        <v>14</v>
      </c>
    </row>
    <row r="4" ht="6" customHeight="1"/>
    <row r="5" spans="1:167" s="2" customFormat="1" ht="33" customHeight="1">
      <c r="A5" s="19" t="s">
        <v>5</v>
      </c>
      <c r="B5" s="20"/>
      <c r="C5" s="20"/>
      <c r="D5" s="20"/>
      <c r="E5" s="20"/>
      <c r="F5" s="21"/>
      <c r="G5" s="19" t="s">
        <v>24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52" t="s">
        <v>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4"/>
      <c r="BK5" s="58" t="s">
        <v>15</v>
      </c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  <c r="BZ5" s="52" t="s">
        <v>21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4"/>
      <c r="EH5" s="19" t="s">
        <v>20</v>
      </c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1"/>
    </row>
    <row r="6" spans="1:167" s="2" customFormat="1" ht="23.25" customHeight="1">
      <c r="A6" s="55"/>
      <c r="B6" s="56"/>
      <c r="C6" s="56"/>
      <c r="D6" s="56"/>
      <c r="E6" s="56"/>
      <c r="F6" s="57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67" t="s">
        <v>7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9"/>
      <c r="AX6" s="67" t="s">
        <v>8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61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3"/>
      <c r="BZ6" s="52" t="s">
        <v>18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52" t="s">
        <v>19</v>
      </c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4"/>
      <c r="EH6" s="22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spans="1:167" s="2" customFormat="1" ht="88.5" customHeight="1">
      <c r="A7" s="22"/>
      <c r="B7" s="23"/>
      <c r="C7" s="23"/>
      <c r="D7" s="23"/>
      <c r="E7" s="23"/>
      <c r="F7" s="24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2"/>
      <c r="AX7" s="70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64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6"/>
      <c r="BZ7" s="25" t="s">
        <v>22</v>
      </c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6" t="s">
        <v>16</v>
      </c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8"/>
      <c r="DD7" s="25" t="s">
        <v>22</v>
      </c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 t="s">
        <v>16</v>
      </c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8"/>
      <c r="EH7" s="25" t="s">
        <v>23</v>
      </c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6" t="s">
        <v>17</v>
      </c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8"/>
    </row>
    <row r="8" spans="1:167" s="3" customFormat="1" ht="14.25" customHeight="1">
      <c r="A8" s="51">
        <v>1</v>
      </c>
      <c r="B8" s="51"/>
      <c r="C8" s="51"/>
      <c r="D8" s="51"/>
      <c r="E8" s="51"/>
      <c r="F8" s="51"/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3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4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>
        <v>5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>
        <v>6</v>
      </c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>
        <v>7</v>
      </c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>
        <v>8</v>
      </c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>
        <v>9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>
        <v>11</v>
      </c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67" ht="35.25" customHeight="1">
      <c r="A9" s="48"/>
      <c r="B9" s="49"/>
      <c r="C9" s="49"/>
      <c r="D9" s="49"/>
      <c r="E9" s="49"/>
      <c r="F9" s="50"/>
      <c r="G9" s="4"/>
      <c r="H9" s="42" t="s">
        <v>38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3.5" customHeight="1">
      <c r="A10" s="31"/>
      <c r="B10" s="32"/>
      <c r="C10" s="32"/>
      <c r="D10" s="32"/>
      <c r="E10" s="32"/>
      <c r="F10" s="33"/>
      <c r="G10" s="5"/>
      <c r="H10" s="37" t="s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67" s="3" customFormat="1" ht="30.75" customHeight="1">
      <c r="A11" s="34"/>
      <c r="B11" s="35"/>
      <c r="C11" s="35"/>
      <c r="D11" s="35"/>
      <c r="E11" s="35"/>
      <c r="F11" s="36"/>
      <c r="G11" s="6"/>
      <c r="H11" s="40" t="s">
        <v>2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0" t="s">
        <v>27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 t="s">
        <v>30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18">
        <v>684317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>
        <v>32000</v>
      </c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>
        <f>BK11</f>
        <v>684317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>
        <v>0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>
        <v>0</v>
      </c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73">
        <f>(DD11-BZ11)/BZ11</f>
        <v>-1</v>
      </c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>
        <f>(DR11-CN11)/CN11</f>
        <v>-1</v>
      </c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s="3" customFormat="1" ht="15.75" customHeight="1">
      <c r="A12" s="34"/>
      <c r="B12" s="35"/>
      <c r="C12" s="35"/>
      <c r="D12" s="35"/>
      <c r="E12" s="35"/>
      <c r="F12" s="36"/>
      <c r="G12" s="6"/>
      <c r="H12" s="40" t="s">
        <v>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43.5" customHeight="1">
      <c r="A13" s="45"/>
      <c r="B13" s="46"/>
      <c r="C13" s="46"/>
      <c r="D13" s="46"/>
      <c r="E13" s="46"/>
      <c r="F13" s="47"/>
      <c r="G13" s="6"/>
      <c r="H13" s="40" t="s">
        <v>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8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ht="44.25" customHeight="1">
      <c r="A14" s="48"/>
      <c r="B14" s="49"/>
      <c r="C14" s="49"/>
      <c r="D14" s="49"/>
      <c r="E14" s="49"/>
      <c r="F14" s="50"/>
      <c r="G14" s="4"/>
      <c r="H14" s="42" t="s">
        <v>41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ht="13.5" customHeight="1">
      <c r="A15" s="31"/>
      <c r="B15" s="32"/>
      <c r="C15" s="32"/>
      <c r="D15" s="32"/>
      <c r="E15" s="32"/>
      <c r="F15" s="33"/>
      <c r="G15" s="5"/>
      <c r="H15" s="37" t="s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s="3" customFormat="1" ht="30.75" customHeight="1">
      <c r="A16" s="34"/>
      <c r="B16" s="35"/>
      <c r="C16" s="35"/>
      <c r="D16" s="35"/>
      <c r="E16" s="35"/>
      <c r="F16" s="36"/>
      <c r="G16" s="6"/>
      <c r="H16" s="40" t="s">
        <v>2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30" t="s">
        <v>34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 t="s">
        <v>40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8">
        <f>85400/1.18</f>
        <v>72372.8813559322</v>
      </c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>
        <f>BK16</f>
        <v>72372.8813559322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>
        <f>BK16</f>
        <v>72372.8813559322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>
        <f>'[2]19_Финансирование'!$AF$8</f>
        <v>51493.69444271187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>
        <f>'[2]19_Финансирование'!$AF$8</f>
        <v>51493.69444271187</v>
      </c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73">
        <f>(DD16-BZ16)/BZ16</f>
        <v>-0.28849462011241206</v>
      </c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>
        <f>(DR16-CN16)/CN16</f>
        <v>-0.28849462011241206</v>
      </c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</row>
    <row r="17" spans="1:167" s="3" customFormat="1" ht="15.75" customHeight="1">
      <c r="A17" s="34"/>
      <c r="B17" s="35"/>
      <c r="C17" s="35"/>
      <c r="D17" s="35"/>
      <c r="E17" s="35"/>
      <c r="F17" s="36"/>
      <c r="G17" s="6"/>
      <c r="H17" s="40" t="s">
        <v>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ht="43.5" customHeight="1">
      <c r="A18" s="45"/>
      <c r="B18" s="46"/>
      <c r="C18" s="46"/>
      <c r="D18" s="46"/>
      <c r="E18" s="46"/>
      <c r="F18" s="47"/>
      <c r="G18" s="6"/>
      <c r="H18" s="40" t="s">
        <v>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pans="1:167" ht="45.75" customHeight="1">
      <c r="A19" s="48"/>
      <c r="B19" s="49"/>
      <c r="C19" s="49"/>
      <c r="D19" s="49"/>
      <c r="E19" s="49"/>
      <c r="F19" s="50"/>
      <c r="G19" s="4"/>
      <c r="H19" s="42" t="s">
        <v>42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</row>
    <row r="20" spans="1:167" ht="13.5" customHeight="1">
      <c r="A20" s="31"/>
      <c r="B20" s="32"/>
      <c r="C20" s="32"/>
      <c r="D20" s="32"/>
      <c r="E20" s="32"/>
      <c r="F20" s="33"/>
      <c r="G20" s="5"/>
      <c r="H20" s="37" t="s"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8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1:167" s="3" customFormat="1" ht="30.75" customHeight="1">
      <c r="A21" s="34"/>
      <c r="B21" s="35"/>
      <c r="C21" s="35"/>
      <c r="D21" s="35"/>
      <c r="E21" s="35"/>
      <c r="F21" s="36"/>
      <c r="G21" s="6"/>
      <c r="H21" s="40" t="s">
        <v>2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  <c r="AK21" s="30" t="s">
        <v>34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 t="s">
        <v>35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18">
        <f>191932/1.18</f>
        <v>162654.2372881356</v>
      </c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>
        <f>BK21</f>
        <v>162654.2372881356</v>
      </c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>
        <f>BZ21</f>
        <v>162654.2372881356</v>
      </c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>
        <f>'[2]19_Финансирование'!$AF$16</f>
        <v>71650.03563983052</v>
      </c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>
        <f>'[2]19_Финансирование'!$AF$16</f>
        <v>71650.03563983052</v>
      </c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73">
        <f>(DD21-BZ21)/BZ21</f>
        <v>-0.5594948103755496</v>
      </c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>
        <f>(DR21-CN21)/CN21</f>
        <v>-0.5594948103755496</v>
      </c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1:167" s="3" customFormat="1" ht="15.75" customHeight="1">
      <c r="A22" s="34"/>
      <c r="B22" s="35"/>
      <c r="C22" s="35"/>
      <c r="D22" s="35"/>
      <c r="E22" s="35"/>
      <c r="F22" s="36"/>
      <c r="G22" s="6"/>
      <c r="H22" s="40" t="s">
        <v>3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3" customFormat="1" ht="43.5" customHeight="1">
      <c r="A23" s="45"/>
      <c r="B23" s="46"/>
      <c r="C23" s="46"/>
      <c r="D23" s="46"/>
      <c r="E23" s="46"/>
      <c r="F23" s="47"/>
      <c r="G23" s="6"/>
      <c r="H23" s="40" t="s">
        <v>4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ht="52.5" customHeight="1">
      <c r="A24" s="48"/>
      <c r="B24" s="49"/>
      <c r="C24" s="49"/>
      <c r="D24" s="49"/>
      <c r="E24" s="49"/>
      <c r="F24" s="50"/>
      <c r="G24" s="4"/>
      <c r="H24" s="42" t="s">
        <v>39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ht="13.5" customHeight="1">
      <c r="A25" s="31"/>
      <c r="B25" s="32"/>
      <c r="C25" s="32"/>
      <c r="D25" s="32"/>
      <c r="E25" s="32"/>
      <c r="F25" s="33"/>
      <c r="G25" s="5"/>
      <c r="H25" s="37" t="s"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</row>
    <row r="26" spans="1:167" s="3" customFormat="1" ht="30.75" customHeight="1">
      <c r="A26" s="34"/>
      <c r="B26" s="35"/>
      <c r="C26" s="35"/>
      <c r="D26" s="35"/>
      <c r="E26" s="35"/>
      <c r="F26" s="36"/>
      <c r="G26" s="6"/>
      <c r="H26" s="40" t="s">
        <v>2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30" t="s">
        <v>36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 t="s">
        <v>37</v>
      </c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18">
        <f>85200/1.18</f>
        <v>72203.38983050847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>
        <f>BK26</f>
        <v>72203.38983050847</v>
      </c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>
        <f>BZ26</f>
        <v>72203.38983050847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>
        <f>94958/1.18</f>
        <v>80472.8813559322</v>
      </c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>
        <f>DD26</f>
        <v>80472.8813559322</v>
      </c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73">
        <f>(DD26-BZ26)/BZ26</f>
        <v>0.11453051643192487</v>
      </c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>
        <f>(DR26-CN26)/CN26</f>
        <v>0.11453051643192487</v>
      </c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3" customFormat="1" ht="15.75" customHeight="1">
      <c r="A27" s="34"/>
      <c r="B27" s="35"/>
      <c r="C27" s="35"/>
      <c r="D27" s="35"/>
      <c r="E27" s="35"/>
      <c r="F27" s="36"/>
      <c r="G27" s="6"/>
      <c r="H27" s="40" t="s">
        <v>3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</row>
    <row r="28" spans="1:167" s="3" customFormat="1" ht="43.5" customHeight="1">
      <c r="A28" s="45"/>
      <c r="B28" s="46"/>
      <c r="C28" s="46"/>
      <c r="D28" s="46"/>
      <c r="E28" s="46"/>
      <c r="F28" s="47"/>
      <c r="G28" s="6"/>
      <c r="H28" s="40" t="s">
        <v>4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="13" customFormat="1" ht="15"/>
    <row r="30" spans="1:167" s="11" customFormat="1" ht="12.75" customHeight="1">
      <c r="A30" s="15" t="s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1" customFormat="1" ht="24.75" customHeight="1">
      <c r="A31" s="15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167" s="11" customFormat="1" ht="12.75" customHeight="1">
      <c r="A32" s="12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</sheetData>
  <sheetProtection/>
  <mergeCells count="250"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BZ6:DC6"/>
    <mergeCell ref="DD6:EG6"/>
    <mergeCell ref="BZ7:CM7"/>
    <mergeCell ref="CN7:DC7"/>
    <mergeCell ref="DD7:DQ7"/>
    <mergeCell ref="DR7:EG7"/>
    <mergeCell ref="EH7:EU7"/>
    <mergeCell ref="EV7:FK7"/>
    <mergeCell ref="A8:F8"/>
    <mergeCell ref="G8:AJ8"/>
    <mergeCell ref="AK8:AW8"/>
    <mergeCell ref="AX8:BJ8"/>
    <mergeCell ref="BK8:BY8"/>
    <mergeCell ref="BZ8:CM8"/>
    <mergeCell ref="CN8:DC8"/>
    <mergeCell ref="DD8:DQ8"/>
    <mergeCell ref="DR8:EG8"/>
    <mergeCell ref="EH8:EU8"/>
    <mergeCell ref="EV8:FK8"/>
    <mergeCell ref="A9:F9"/>
    <mergeCell ref="H9:AJ9"/>
    <mergeCell ref="AK9:AW9"/>
    <mergeCell ref="AX9:BJ9"/>
    <mergeCell ref="BK9:BY9"/>
    <mergeCell ref="BZ9:CM9"/>
    <mergeCell ref="CN9:DC9"/>
    <mergeCell ref="DD9:DQ9"/>
    <mergeCell ref="DR9:EG9"/>
    <mergeCell ref="EH9:EU9"/>
    <mergeCell ref="EV9:FK9"/>
    <mergeCell ref="A10:F10"/>
    <mergeCell ref="H10:AJ10"/>
    <mergeCell ref="AK10:AW10"/>
    <mergeCell ref="AX10:BJ10"/>
    <mergeCell ref="BK10:BY10"/>
    <mergeCell ref="BZ10:CM10"/>
    <mergeCell ref="CN10:DC10"/>
    <mergeCell ref="DD10:DQ10"/>
    <mergeCell ref="DR10:EG10"/>
    <mergeCell ref="EH10:EU10"/>
    <mergeCell ref="EV10:FK10"/>
    <mergeCell ref="A11:F11"/>
    <mergeCell ref="H11:AJ11"/>
    <mergeCell ref="AK11:AW11"/>
    <mergeCell ref="AX11:BJ11"/>
    <mergeCell ref="BK11:BY11"/>
    <mergeCell ref="BZ11:CM11"/>
    <mergeCell ref="CN11:DC11"/>
    <mergeCell ref="DD11:DQ11"/>
    <mergeCell ref="DR11:EG11"/>
    <mergeCell ref="EH11:EU11"/>
    <mergeCell ref="EV11:FK11"/>
    <mergeCell ref="A12:F12"/>
    <mergeCell ref="H12:AJ12"/>
    <mergeCell ref="AK12:AW12"/>
    <mergeCell ref="AX12:BJ12"/>
    <mergeCell ref="BK12:BY12"/>
    <mergeCell ref="BZ12:CM12"/>
    <mergeCell ref="CN12:DC12"/>
    <mergeCell ref="DD12:DQ12"/>
    <mergeCell ref="DR12:EG12"/>
    <mergeCell ref="EH12:EU12"/>
    <mergeCell ref="EV12:FK12"/>
    <mergeCell ref="A13:F13"/>
    <mergeCell ref="H13:AJ13"/>
    <mergeCell ref="AK13:AW13"/>
    <mergeCell ref="AX13:BJ13"/>
    <mergeCell ref="BK13:BY13"/>
    <mergeCell ref="BZ13:CM13"/>
    <mergeCell ref="CN13:DC13"/>
    <mergeCell ref="DD13:DQ13"/>
    <mergeCell ref="DR13:EG13"/>
    <mergeCell ref="EH13:EU13"/>
    <mergeCell ref="EV13:FK13"/>
    <mergeCell ref="A14:F14"/>
    <mergeCell ref="H14:AJ14"/>
    <mergeCell ref="AK14:AW14"/>
    <mergeCell ref="AX14:BJ14"/>
    <mergeCell ref="BK14:BY14"/>
    <mergeCell ref="BZ14:CM14"/>
    <mergeCell ref="CN14:DC14"/>
    <mergeCell ref="DD14:DQ14"/>
    <mergeCell ref="DR14:EG14"/>
    <mergeCell ref="EH14:EU14"/>
    <mergeCell ref="EV14:FK14"/>
    <mergeCell ref="A15:F15"/>
    <mergeCell ref="H15:AJ15"/>
    <mergeCell ref="AK15:AW15"/>
    <mergeCell ref="AX15:BJ15"/>
    <mergeCell ref="BK15:BY15"/>
    <mergeCell ref="BZ15:CM15"/>
    <mergeCell ref="CN15:DC15"/>
    <mergeCell ref="DD15:DQ15"/>
    <mergeCell ref="DR15:EG15"/>
    <mergeCell ref="EH15:EU15"/>
    <mergeCell ref="EV15:FK15"/>
    <mergeCell ref="A16:F16"/>
    <mergeCell ref="H16:AJ16"/>
    <mergeCell ref="AK16:AW16"/>
    <mergeCell ref="AX16:BJ16"/>
    <mergeCell ref="BK16:BY16"/>
    <mergeCell ref="BZ16:CM16"/>
    <mergeCell ref="CN16:DC16"/>
    <mergeCell ref="DD16:DQ16"/>
    <mergeCell ref="DR16:EG16"/>
    <mergeCell ref="EH16:EU16"/>
    <mergeCell ref="EV16:FK16"/>
    <mergeCell ref="A17:F17"/>
    <mergeCell ref="H17:AJ17"/>
    <mergeCell ref="AK17:AW17"/>
    <mergeCell ref="AX17:BJ17"/>
    <mergeCell ref="BK17:BY17"/>
    <mergeCell ref="BZ17:CM17"/>
    <mergeCell ref="CN17:DC17"/>
    <mergeCell ref="DD17:DQ17"/>
    <mergeCell ref="DR17:EG17"/>
    <mergeCell ref="EH17:EU17"/>
    <mergeCell ref="EV17:FK17"/>
    <mergeCell ref="A18:F18"/>
    <mergeCell ref="H18:AJ18"/>
    <mergeCell ref="AK18:AW18"/>
    <mergeCell ref="AX18:BJ18"/>
    <mergeCell ref="BK18:BY18"/>
    <mergeCell ref="BZ18:CM18"/>
    <mergeCell ref="CN18:DC18"/>
    <mergeCell ref="DD18:DQ18"/>
    <mergeCell ref="DR18:EG18"/>
    <mergeCell ref="EH18:EU18"/>
    <mergeCell ref="EV18:FK18"/>
    <mergeCell ref="A30:FK30"/>
    <mergeCell ref="A31:FK31"/>
    <mergeCell ref="A19:F19"/>
    <mergeCell ref="H19:AJ19"/>
    <mergeCell ref="AK19:AW19"/>
    <mergeCell ref="AX19:BJ19"/>
    <mergeCell ref="BK19:BY19"/>
    <mergeCell ref="BZ19:CM19"/>
    <mergeCell ref="CN19:DC19"/>
    <mergeCell ref="DD19:DQ19"/>
    <mergeCell ref="DR19:EG19"/>
    <mergeCell ref="EH19:EU19"/>
    <mergeCell ref="EV19:FK19"/>
    <mergeCell ref="A20:F20"/>
    <mergeCell ref="H20:AJ20"/>
    <mergeCell ref="AK20:AW20"/>
    <mergeCell ref="AX20:BJ20"/>
    <mergeCell ref="BK20:BY20"/>
    <mergeCell ref="BZ20:CM20"/>
    <mergeCell ref="CN20:DC20"/>
    <mergeCell ref="DD20:DQ20"/>
    <mergeCell ref="DR20:EG20"/>
    <mergeCell ref="EH20:EU20"/>
    <mergeCell ref="EV20:FK20"/>
    <mergeCell ref="A21:F21"/>
    <mergeCell ref="H21:AJ21"/>
    <mergeCell ref="AK21:AW21"/>
    <mergeCell ref="AX21:BJ21"/>
    <mergeCell ref="BK21:BY21"/>
    <mergeCell ref="BZ21:CM21"/>
    <mergeCell ref="CN21:DC21"/>
    <mergeCell ref="DD21:DQ21"/>
    <mergeCell ref="DR21:EG21"/>
    <mergeCell ref="EH21:EU21"/>
    <mergeCell ref="EV21:FK21"/>
    <mergeCell ref="A22:F22"/>
    <mergeCell ref="H22:AJ22"/>
    <mergeCell ref="AK22:AW22"/>
    <mergeCell ref="AX22:BJ22"/>
    <mergeCell ref="BK22:BY22"/>
    <mergeCell ref="BZ22:CM22"/>
    <mergeCell ref="CN22:DC22"/>
    <mergeCell ref="DD22:DQ22"/>
    <mergeCell ref="DR22:EG22"/>
    <mergeCell ref="EH22:EU22"/>
    <mergeCell ref="EV22:FK22"/>
    <mergeCell ref="A23:F23"/>
    <mergeCell ref="H23:AJ23"/>
    <mergeCell ref="AK23:AW23"/>
    <mergeCell ref="AX23:BJ23"/>
    <mergeCell ref="BK23:BY23"/>
    <mergeCell ref="BZ23:CM23"/>
    <mergeCell ref="CN23:DC23"/>
    <mergeCell ref="DD23:DQ23"/>
    <mergeCell ref="DR23:EG23"/>
    <mergeCell ref="EH23:EU23"/>
    <mergeCell ref="EV23:FK23"/>
    <mergeCell ref="A24:F24"/>
    <mergeCell ref="H24:AJ24"/>
    <mergeCell ref="AK24:AW24"/>
    <mergeCell ref="AX24:BJ24"/>
    <mergeCell ref="BK24:BY24"/>
    <mergeCell ref="BZ24:CM24"/>
    <mergeCell ref="CN24:DC24"/>
    <mergeCell ref="DD24:DQ24"/>
    <mergeCell ref="DR24:EG24"/>
    <mergeCell ref="EH24:EU24"/>
    <mergeCell ref="EV24:FK24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H25:EU25"/>
    <mergeCell ref="EV25:FK25"/>
    <mergeCell ref="A26:F26"/>
    <mergeCell ref="H26:AJ26"/>
    <mergeCell ref="AK26:AW26"/>
    <mergeCell ref="AX26:BJ26"/>
    <mergeCell ref="BK26:BY26"/>
    <mergeCell ref="BZ26:CM26"/>
    <mergeCell ref="CN26:DC26"/>
    <mergeCell ref="DD26:DQ26"/>
    <mergeCell ref="DR26:EG26"/>
    <mergeCell ref="EH26:EU26"/>
    <mergeCell ref="EV26:FK26"/>
    <mergeCell ref="A27:F27"/>
    <mergeCell ref="H27:AJ27"/>
    <mergeCell ref="AK27:AW27"/>
    <mergeCell ref="AX27:BJ27"/>
    <mergeCell ref="BK27:BY27"/>
    <mergeCell ref="BZ27:CM27"/>
    <mergeCell ref="CN27:DC27"/>
    <mergeCell ref="DD27:DQ27"/>
    <mergeCell ref="DR27:EG27"/>
    <mergeCell ref="EH27:EU27"/>
    <mergeCell ref="EV27:FK27"/>
    <mergeCell ref="A28:F28"/>
    <mergeCell ref="H28:AJ28"/>
    <mergeCell ref="AK28:AW28"/>
    <mergeCell ref="AX28:BJ28"/>
    <mergeCell ref="BK28:BY28"/>
    <mergeCell ref="BZ28:CM28"/>
    <mergeCell ref="CN28:DC28"/>
    <mergeCell ref="DD28:DQ28"/>
    <mergeCell ref="DR28:EG28"/>
    <mergeCell ref="EH28:EU28"/>
    <mergeCell ref="EV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22"/>
  <sheetViews>
    <sheetView tabSelected="1" zoomScale="90" zoomScaleNormal="90" zoomScaleSheetLayoutView="100" zoomScalePageLayoutView="0" workbookViewId="0" topLeftCell="A1">
      <pane xSplit="36" ySplit="7" topLeftCell="AK8" activePane="bottomRight" state="frozen"/>
      <selection pane="topLeft" activeCell="A1" sqref="A1"/>
      <selection pane="topRight" activeCell="AK1" sqref="AK1"/>
      <selection pane="bottomLeft" activeCell="A8" sqref="A8"/>
      <selection pane="bottomRight" activeCell="CN14" sqref="CN14:DC14"/>
    </sheetView>
  </sheetViews>
  <sheetFormatPr defaultColWidth="0.875" defaultRowHeight="12.75"/>
  <cols>
    <col min="1" max="16384" width="0.875" style="1" customWidth="1"/>
  </cols>
  <sheetData>
    <row r="1" ht="14.25" customHeight="1">
      <c r="FK1" s="7" t="s">
        <v>12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13</v>
      </c>
      <c r="DT3" s="14" t="s">
        <v>43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8" t="s">
        <v>14</v>
      </c>
    </row>
    <row r="4" ht="6" customHeight="1"/>
    <row r="5" spans="1:167" s="2" customFormat="1" ht="33" customHeight="1">
      <c r="A5" s="19" t="s">
        <v>5</v>
      </c>
      <c r="B5" s="20"/>
      <c r="C5" s="20"/>
      <c r="D5" s="20"/>
      <c r="E5" s="20"/>
      <c r="F5" s="21"/>
      <c r="G5" s="19" t="s">
        <v>24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  <c r="AK5" s="52" t="s">
        <v>6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4"/>
      <c r="BK5" s="58" t="s">
        <v>15</v>
      </c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  <c r="BZ5" s="52" t="s">
        <v>21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4"/>
      <c r="EH5" s="19" t="s">
        <v>20</v>
      </c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1"/>
    </row>
    <row r="6" spans="1:167" s="2" customFormat="1" ht="23.25" customHeight="1">
      <c r="A6" s="55"/>
      <c r="B6" s="56"/>
      <c r="C6" s="56"/>
      <c r="D6" s="56"/>
      <c r="E6" s="56"/>
      <c r="F6" s="57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67" t="s">
        <v>7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9"/>
      <c r="AX6" s="67" t="s">
        <v>8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61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3"/>
      <c r="BZ6" s="52" t="s">
        <v>18</v>
      </c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52" t="s">
        <v>19</v>
      </c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4"/>
      <c r="EH6" s="22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4"/>
    </row>
    <row r="7" spans="1:167" s="2" customFormat="1" ht="88.5" customHeight="1">
      <c r="A7" s="22"/>
      <c r="B7" s="23"/>
      <c r="C7" s="23"/>
      <c r="D7" s="23"/>
      <c r="E7" s="23"/>
      <c r="F7" s="24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2"/>
      <c r="AX7" s="70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64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6"/>
      <c r="BZ7" s="25" t="s">
        <v>22</v>
      </c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6" t="s">
        <v>16</v>
      </c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8"/>
      <c r="DD7" s="25" t="s">
        <v>22</v>
      </c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 t="s">
        <v>16</v>
      </c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8"/>
      <c r="EH7" s="25" t="s">
        <v>23</v>
      </c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6" t="s">
        <v>17</v>
      </c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8"/>
    </row>
    <row r="8" spans="1:167" s="3" customFormat="1" ht="14.25" customHeight="1">
      <c r="A8" s="51">
        <v>1</v>
      </c>
      <c r="B8" s="51"/>
      <c r="C8" s="51"/>
      <c r="D8" s="51"/>
      <c r="E8" s="51"/>
      <c r="F8" s="51"/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3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>
        <v>4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>
        <v>5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>
        <v>6</v>
      </c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>
        <v>7</v>
      </c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>
        <v>8</v>
      </c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>
        <v>9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>
        <v>11</v>
      </c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67" ht="44.25" customHeight="1">
      <c r="A9" s="48"/>
      <c r="B9" s="49"/>
      <c r="C9" s="49"/>
      <c r="D9" s="49"/>
      <c r="E9" s="49"/>
      <c r="F9" s="50"/>
      <c r="G9" s="4"/>
      <c r="H9" s="42" t="s">
        <v>44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3.5" customHeight="1">
      <c r="A10" s="31"/>
      <c r="B10" s="32"/>
      <c r="C10" s="32"/>
      <c r="D10" s="32"/>
      <c r="E10" s="32"/>
      <c r="F10" s="33"/>
      <c r="G10" s="5"/>
      <c r="H10" s="37" t="s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67" s="3" customFormat="1" ht="30.75" customHeight="1">
      <c r="A11" s="34"/>
      <c r="B11" s="35"/>
      <c r="C11" s="35"/>
      <c r="D11" s="35"/>
      <c r="E11" s="35"/>
      <c r="F11" s="36"/>
      <c r="G11" s="6"/>
      <c r="H11" s="40" t="s">
        <v>2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30" t="s">
        <v>34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 t="s">
        <v>40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18">
        <f>85400/1.18</f>
        <v>72372.8813559322</v>
      </c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>
        <v>7700</v>
      </c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>
        <f>BK11</f>
        <v>72372.8813559322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>
        <v>5463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74">
        <f>51493.6944427119+DD11</f>
        <v>56956.6944427119</v>
      </c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6"/>
      <c r="EH11" s="73">
        <f>(DD11-BZ11)/BZ11</f>
        <v>-0.2905194805194805</v>
      </c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>
        <f>(DR11-CN11)/CN11</f>
        <v>-0.21301054517095966</v>
      </c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s="3" customFormat="1" ht="15.75" customHeight="1">
      <c r="A12" s="34"/>
      <c r="B12" s="35"/>
      <c r="C12" s="35"/>
      <c r="D12" s="35"/>
      <c r="E12" s="35"/>
      <c r="F12" s="36"/>
      <c r="G12" s="6"/>
      <c r="H12" s="40" t="s">
        <v>3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43.5" customHeight="1">
      <c r="A13" s="45"/>
      <c r="B13" s="46"/>
      <c r="C13" s="46"/>
      <c r="D13" s="46"/>
      <c r="E13" s="46"/>
      <c r="F13" s="47"/>
      <c r="G13" s="6"/>
      <c r="H13" s="40" t="s">
        <v>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ht="45.75" customHeight="1">
      <c r="A14" s="48"/>
      <c r="B14" s="49"/>
      <c r="C14" s="49"/>
      <c r="D14" s="49"/>
      <c r="E14" s="49"/>
      <c r="F14" s="50"/>
      <c r="G14" s="4"/>
      <c r="H14" s="42" t="s">
        <v>45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ht="13.5" customHeight="1">
      <c r="A15" s="31"/>
      <c r="B15" s="32"/>
      <c r="C15" s="32"/>
      <c r="D15" s="32"/>
      <c r="E15" s="32"/>
      <c r="F15" s="33"/>
      <c r="G15" s="5"/>
      <c r="H15" s="37" t="s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s="3" customFormat="1" ht="30.75" customHeight="1">
      <c r="A16" s="34"/>
      <c r="B16" s="35"/>
      <c r="C16" s="35"/>
      <c r="D16" s="35"/>
      <c r="E16" s="35"/>
      <c r="F16" s="36"/>
      <c r="G16" s="6"/>
      <c r="H16" s="40" t="s">
        <v>2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30" t="s">
        <v>34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 t="s">
        <v>35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18">
        <f>191932/1.18</f>
        <v>162654.2372881356</v>
      </c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>
        <v>83520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>
        <f>+BK16</f>
        <v>162654.2372881356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>
        <v>67257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>
        <f>71650.0356398305+DD16</f>
        <v>138907.03563983052</v>
      </c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73">
        <f>(DD16-BZ16)/BZ16</f>
        <v>-0.1947198275862069</v>
      </c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>
        <f>(DR16-CN16)/CN16</f>
        <v>-0.1459980511066419</v>
      </c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</row>
    <row r="17" spans="1:167" s="3" customFormat="1" ht="15.75" customHeight="1">
      <c r="A17" s="34"/>
      <c r="B17" s="35"/>
      <c r="C17" s="35"/>
      <c r="D17" s="35"/>
      <c r="E17" s="35"/>
      <c r="F17" s="36"/>
      <c r="G17" s="6"/>
      <c r="H17" s="40" t="s">
        <v>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ht="43.5" customHeight="1">
      <c r="A18" s="45"/>
      <c r="B18" s="46"/>
      <c r="C18" s="46"/>
      <c r="D18" s="46"/>
      <c r="E18" s="46"/>
      <c r="F18" s="47"/>
      <c r="G18" s="6"/>
      <c r="H18" s="40" t="s">
        <v>4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="13" customFormat="1" ht="15"/>
    <row r="20" spans="1:167" s="11" customFormat="1" ht="12.75" customHeigh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11" customFormat="1" ht="24.75" customHeight="1">
      <c r="A21" s="15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11" customFormat="1" ht="12.75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</sheetData>
  <sheetProtection/>
  <mergeCells count="140">
    <mergeCell ref="A20:FK20"/>
    <mergeCell ref="A21:FK21"/>
    <mergeCell ref="CN18:DC18"/>
    <mergeCell ref="DD18:DQ18"/>
    <mergeCell ref="DR18:EG18"/>
    <mergeCell ref="EH18:EU18"/>
    <mergeCell ref="EV18:FK18"/>
    <mergeCell ref="A18:F18"/>
    <mergeCell ref="H18:AJ18"/>
    <mergeCell ref="AK18:AW18"/>
    <mergeCell ref="AX18:BJ18"/>
    <mergeCell ref="BK18:BY18"/>
    <mergeCell ref="BZ18:CM18"/>
    <mergeCell ref="BZ17:CM17"/>
    <mergeCell ref="CN17:DC17"/>
    <mergeCell ref="DD17:DQ17"/>
    <mergeCell ref="DR17:EG17"/>
    <mergeCell ref="EH17:EU17"/>
    <mergeCell ref="EV17:FK17"/>
    <mergeCell ref="CN16:DC16"/>
    <mergeCell ref="DD16:DQ16"/>
    <mergeCell ref="DR16:EG16"/>
    <mergeCell ref="EH16:EU16"/>
    <mergeCell ref="EV16:FK16"/>
    <mergeCell ref="A17:F17"/>
    <mergeCell ref="H17:AJ17"/>
    <mergeCell ref="AK17:AW17"/>
    <mergeCell ref="AX17:BJ17"/>
    <mergeCell ref="BK17:BY17"/>
    <mergeCell ref="A16:F16"/>
    <mergeCell ref="H16:AJ16"/>
    <mergeCell ref="AK16:AW16"/>
    <mergeCell ref="AX16:BJ16"/>
    <mergeCell ref="BK16:BY16"/>
    <mergeCell ref="BZ16:CM16"/>
    <mergeCell ref="BZ15:CM15"/>
    <mergeCell ref="CN15:DC15"/>
    <mergeCell ref="DD15:DQ15"/>
    <mergeCell ref="DR15:EG15"/>
    <mergeCell ref="EH15:EU15"/>
    <mergeCell ref="EV15:FK15"/>
    <mergeCell ref="CN14:DC14"/>
    <mergeCell ref="DD14:DQ14"/>
    <mergeCell ref="DR14:EG14"/>
    <mergeCell ref="EH14:EU14"/>
    <mergeCell ref="EV14:FK14"/>
    <mergeCell ref="A15:F15"/>
    <mergeCell ref="H15:AJ15"/>
    <mergeCell ref="AK15:AW15"/>
    <mergeCell ref="AX15:BJ15"/>
    <mergeCell ref="BK15:BY15"/>
    <mergeCell ref="A14:F14"/>
    <mergeCell ref="H14:AJ14"/>
    <mergeCell ref="AK14:AW14"/>
    <mergeCell ref="AX14:BJ14"/>
    <mergeCell ref="BK14:BY14"/>
    <mergeCell ref="BZ14:CM14"/>
    <mergeCell ref="BZ13:CM13"/>
    <mergeCell ref="CN13:DC13"/>
    <mergeCell ref="DD13:DQ13"/>
    <mergeCell ref="DR13:EG13"/>
    <mergeCell ref="EH13:EU13"/>
    <mergeCell ref="EV13:FK13"/>
    <mergeCell ref="CN12:DC12"/>
    <mergeCell ref="DD12:DQ12"/>
    <mergeCell ref="DR12:EG12"/>
    <mergeCell ref="EH12:EU12"/>
    <mergeCell ref="EV12:FK12"/>
    <mergeCell ref="A13:F13"/>
    <mergeCell ref="H13:AJ13"/>
    <mergeCell ref="AK13:AW13"/>
    <mergeCell ref="AX13:BJ13"/>
    <mergeCell ref="BK13:BY13"/>
    <mergeCell ref="A12:F12"/>
    <mergeCell ref="H12:AJ12"/>
    <mergeCell ref="AK12:AW12"/>
    <mergeCell ref="AX12:BJ12"/>
    <mergeCell ref="BK12:BY12"/>
    <mergeCell ref="BZ12:CM12"/>
    <mergeCell ref="BZ11:CM11"/>
    <mergeCell ref="CN11:DC11"/>
    <mergeCell ref="DD11:DQ11"/>
    <mergeCell ref="DR11:EG11"/>
    <mergeCell ref="EH11:EU11"/>
    <mergeCell ref="EV11:FK11"/>
    <mergeCell ref="CN10:DC10"/>
    <mergeCell ref="DD10:DQ10"/>
    <mergeCell ref="DR10:EG10"/>
    <mergeCell ref="EH10:EU10"/>
    <mergeCell ref="EV10:FK10"/>
    <mergeCell ref="A11:F11"/>
    <mergeCell ref="H11:AJ11"/>
    <mergeCell ref="AK11:AW11"/>
    <mergeCell ref="AX11:BJ11"/>
    <mergeCell ref="BK11:BY11"/>
    <mergeCell ref="A10:F10"/>
    <mergeCell ref="H10:AJ10"/>
    <mergeCell ref="AK10:AW10"/>
    <mergeCell ref="AX10:BJ10"/>
    <mergeCell ref="BK10:BY10"/>
    <mergeCell ref="BZ10:CM10"/>
    <mergeCell ref="BZ9:CM9"/>
    <mergeCell ref="CN9:DC9"/>
    <mergeCell ref="DD9:DQ9"/>
    <mergeCell ref="DR9:EG9"/>
    <mergeCell ref="EH9:EU9"/>
    <mergeCell ref="EV9:FK9"/>
    <mergeCell ref="A9:F9"/>
    <mergeCell ref="H9:AJ9"/>
    <mergeCell ref="AK9:AW9"/>
    <mergeCell ref="AX9:BJ9"/>
    <mergeCell ref="BK9:BY9"/>
    <mergeCell ref="EH8:EU8"/>
    <mergeCell ref="EV8:FK8"/>
    <mergeCell ref="EV7:FK7"/>
    <mergeCell ref="A8:F8"/>
    <mergeCell ref="G8:AJ8"/>
    <mergeCell ref="AK8:AW8"/>
    <mergeCell ref="AX8:BJ8"/>
    <mergeCell ref="BK8:BY8"/>
    <mergeCell ref="BZ8:CM8"/>
    <mergeCell ref="CN8:DC8"/>
    <mergeCell ref="DD8:DQ8"/>
    <mergeCell ref="DR8:EG8"/>
    <mergeCell ref="DD6:EG6"/>
    <mergeCell ref="BZ7:CM7"/>
    <mergeCell ref="CN7:DC7"/>
    <mergeCell ref="DD7:DQ7"/>
    <mergeCell ref="DR7:EG7"/>
    <mergeCell ref="EH7:EU7"/>
    <mergeCell ref="DT3:EH3"/>
    <mergeCell ref="A5:F7"/>
    <mergeCell ref="G5:AJ7"/>
    <mergeCell ref="AK5:BJ5"/>
    <mergeCell ref="BK5:BY7"/>
    <mergeCell ref="BZ5:EG5"/>
    <mergeCell ref="EH5:FK6"/>
    <mergeCell ref="AK6:AW7"/>
    <mergeCell ref="AX6:BJ7"/>
    <mergeCell ref="BZ6:DC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А. Костырина</cp:lastModifiedBy>
  <cp:lastPrinted>2013-07-04T23:28:26Z</cp:lastPrinted>
  <dcterms:created xsi:type="dcterms:W3CDTF">2011-01-28T08:18:11Z</dcterms:created>
  <dcterms:modified xsi:type="dcterms:W3CDTF">2016-07-04T23:28:48Z</dcterms:modified>
  <cp:category/>
  <cp:version/>
  <cp:contentType/>
  <cp:contentStatus/>
</cp:coreProperties>
</file>